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docs.live.net/bc6c584d741c667f/Larp-Ostfriesland/04 Dokumente und Plotmaterial/09 Charaktere/"/>
    </mc:Choice>
  </mc:AlternateContent>
  <xr:revisionPtr revIDLastSave="0" documentId="8_{D451C305-F528-4886-9EFD-32089C97453A}" xr6:coauthVersionLast="47" xr6:coauthVersionMax="47" xr10:uidLastSave="{00000000-0000-0000-0000-000000000000}"/>
  <bookViews>
    <workbookView xWindow="1035" yWindow="900" windowWidth="21600" windowHeight="14310" tabRatio="508" xr2:uid="{00000000-000D-0000-FFFF-FFFF00000000}"/>
  </bookViews>
  <sheets>
    <sheet name="Charakterbogen" sheetId="4" r:id="rId1"/>
    <sheet name="Charaktergeschichte" sheetId="5"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4" l="1"/>
  <c r="R13" i="4"/>
  <c r="U68" i="4"/>
  <c r="I68" i="4"/>
  <c r="J68" i="4" s="1"/>
  <c r="G68" i="4"/>
  <c r="U66" i="4"/>
  <c r="J66" i="4"/>
  <c r="U64" i="4"/>
  <c r="J64" i="4"/>
  <c r="U62" i="4"/>
  <c r="J62" i="4"/>
  <c r="U60" i="4"/>
  <c r="J60" i="4"/>
  <c r="U58" i="4"/>
  <c r="J58" i="4"/>
  <c r="U56" i="4"/>
  <c r="J56" i="4"/>
  <c r="G56" i="4"/>
  <c r="U54" i="4"/>
  <c r="J54" i="4"/>
  <c r="U52" i="4"/>
  <c r="J52" i="4"/>
  <c r="U50" i="4"/>
  <c r="J50" i="4"/>
  <c r="U48" i="4"/>
  <c r="J48" i="4"/>
  <c r="U46" i="4"/>
  <c r="R46" i="4"/>
  <c r="J46" i="4"/>
  <c r="U44" i="4"/>
  <c r="J44" i="4"/>
  <c r="U42" i="4"/>
  <c r="J42" i="4"/>
  <c r="U40" i="4"/>
  <c r="J40" i="4"/>
  <c r="U38" i="4"/>
  <c r="G28" i="4" s="1"/>
  <c r="R30" i="4" s="1"/>
  <c r="R38" i="4"/>
  <c r="J38" i="4"/>
  <c r="G32" i="4"/>
  <c r="G30" i="4"/>
  <c r="T24" i="4"/>
  <c r="R24" i="4"/>
  <c r="T22" i="4"/>
  <c r="R22" i="4"/>
  <c r="I22" i="4"/>
  <c r="F22" i="4"/>
  <c r="T20" i="4"/>
  <c r="R20" i="4"/>
  <c r="I20" i="4"/>
  <c r="R32" i="4" l="1"/>
</calcChain>
</file>

<file path=xl/sharedStrings.xml><?xml version="1.0" encoding="utf-8"?>
<sst xmlns="http://schemas.openxmlformats.org/spreadsheetml/2006/main" count="59" uniqueCount="56">
  <si>
    <t>Spieler</t>
  </si>
  <si>
    <t>Name:</t>
  </si>
  <si>
    <t>Con-Tage:</t>
  </si>
  <si>
    <t>Charakter</t>
  </si>
  <si>
    <t>Klasse:</t>
  </si>
  <si>
    <t>Start-EP:</t>
  </si>
  <si>
    <t>Rasse:</t>
  </si>
  <si>
    <t>EP:</t>
  </si>
  <si>
    <t>Kämpferfertigkeiten</t>
  </si>
  <si>
    <t>Berserker</t>
  </si>
  <si>
    <t>Kämpferschutz</t>
  </si>
  <si>
    <t>Regeneration</t>
  </si>
  <si>
    <t>Seelenschutz</t>
  </si>
  <si>
    <t>freie EP:</t>
  </si>
  <si>
    <t>Allgemeine Fertigkeiten</t>
  </si>
  <si>
    <t>Lesen und Schreiben</t>
  </si>
  <si>
    <t>Ingenierskunde</t>
  </si>
  <si>
    <t>Rechnen</t>
  </si>
  <si>
    <t>Fallenkunde</t>
  </si>
  <si>
    <t>Erstehilfe</t>
  </si>
  <si>
    <t>Schlösser</t>
  </si>
  <si>
    <t>Heilkunde</t>
  </si>
  <si>
    <t>Gerätebau</t>
  </si>
  <si>
    <t>Arztkunde</t>
  </si>
  <si>
    <t>Magietronik</t>
  </si>
  <si>
    <t>Handeln</t>
  </si>
  <si>
    <t>Metallurgie</t>
  </si>
  <si>
    <t>Kultivieren &amp; Anbauen</t>
  </si>
  <si>
    <t>Kochen</t>
  </si>
  <si>
    <t>Kürschnerei</t>
  </si>
  <si>
    <t>Mörsern</t>
  </si>
  <si>
    <t>Aufgüsse</t>
  </si>
  <si>
    <t>Brauen</t>
  </si>
  <si>
    <t>Läutern</t>
  </si>
  <si>
    <t>Destillieren</t>
  </si>
  <si>
    <t xml:space="preserve">Charakter Geschichte </t>
  </si>
  <si>
    <t>Abenteurer</t>
  </si>
  <si>
    <t>Magiefertigkeiten</t>
  </si>
  <si>
    <t>Taumpool</t>
  </si>
  <si>
    <t>Zirkelstufe</t>
  </si>
  <si>
    <t>Tor</t>
  </si>
  <si>
    <t>EP verbrauch Allgemein:</t>
  </si>
  <si>
    <t>EP verbrauch Kampf:</t>
  </si>
  <si>
    <t>EP verbrauchte Gesamt:</t>
  </si>
  <si>
    <t>EP verbrauch Magie:</t>
  </si>
  <si>
    <t>MTP</t>
  </si>
  <si>
    <t>Chirogie</t>
  </si>
  <si>
    <t>Schmieden – Handwerk</t>
  </si>
  <si>
    <t>Kräuter &amp; Alchemie AP</t>
  </si>
  <si>
    <t>Schmieden – Krieg</t>
  </si>
  <si>
    <t>Schmieden – Edel.</t>
  </si>
  <si>
    <t>Weiteres:</t>
  </si>
  <si>
    <t>Jagen und Fischen</t>
  </si>
  <si>
    <r>
      <t xml:space="preserve">larp-ostfrielsand.de - Charakterbogen  </t>
    </r>
    <r>
      <rPr>
        <sz val="12"/>
        <rFont val="Calibri"/>
        <family val="2"/>
      </rPr>
      <t>©</t>
    </r>
    <r>
      <rPr>
        <sz val="12"/>
        <rFont val="Georgia"/>
        <family val="1"/>
      </rPr>
      <t>AbenteuerErlebnis</t>
    </r>
  </si>
  <si>
    <t>larp-ostfrielsand.de - Charakterbogen  ©AbenteuerErlebnis</t>
  </si>
  <si>
    <t>SL 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</si>
</sst>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2"/>
      <name val="Georgia"/>
      <family val="1"/>
    </font>
    <font>
      <b/>
      <sz val="12"/>
      <name val="Georgia"/>
      <family val="1"/>
    </font>
    <font>
      <sz val="12"/>
      <color indexed="23"/>
      <name val="Georgia"/>
      <family val="1"/>
    </font>
    <font>
      <sz val="12"/>
      <color theme="1"/>
      <name val="Georgia"/>
      <family val="1"/>
    </font>
    <font>
      <sz val="12"/>
      <color theme="0" tint="-0.499984740745262"/>
      <name val="Georgia"/>
      <family val="1"/>
    </font>
    <font>
      <sz val="12"/>
      <color theme="0"/>
      <name val="Georgia"/>
      <family val="1"/>
    </font>
    <font>
      <sz val="12"/>
      <name val="Calibri"/>
      <family val="2"/>
    </font>
  </fonts>
  <fills count="8">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1">
    <xf numFmtId="0" fontId="0" fillId="0" borderId="0"/>
  </cellStyleXfs>
  <cellXfs count="44">
    <xf numFmtId="0" fontId="0" fillId="0" borderId="0" xfId="0"/>
    <xf numFmtId="0" fontId="1" fillId="0" borderId="0" xfId="0" applyFont="1" applyAlignment="1">
      <alignment horizontal="left"/>
    </xf>
    <xf numFmtId="49" fontId="1" fillId="0" borderId="0" xfId="0" applyNumberFormat="1" applyFont="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49" fontId="1" fillId="0" borderId="2" xfId="0" applyNumberFormat="1"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vertical="center"/>
    </xf>
    <xf numFmtId="0" fontId="1" fillId="0" borderId="0" xfId="0" applyFont="1" applyAlignment="1">
      <alignment horizontal="left" vertical="center"/>
    </xf>
    <xf numFmtId="0" fontId="1" fillId="0" borderId="6" xfId="0" applyFont="1" applyBorder="1" applyAlignment="1">
      <alignment horizontal="left"/>
    </xf>
    <xf numFmtId="0" fontId="1" fillId="0" borderId="7" xfId="0" applyFont="1" applyBorder="1" applyAlignment="1">
      <alignment horizontal="left"/>
    </xf>
    <xf numFmtId="49" fontId="1" fillId="0" borderId="7" xfId="0" applyNumberFormat="1" applyFont="1" applyBorder="1" applyAlignment="1">
      <alignment horizontal="left"/>
    </xf>
    <xf numFmtId="0" fontId="1" fillId="0" borderId="8" xfId="0" applyFont="1" applyBorder="1" applyAlignment="1">
      <alignment horizontal="left"/>
    </xf>
    <xf numFmtId="49" fontId="3" fillId="0" borderId="0" xfId="0" applyNumberFormat="1" applyFont="1" applyAlignment="1">
      <alignment horizontal="left"/>
    </xf>
    <xf numFmtId="0" fontId="1" fillId="2" borderId="0" xfId="0" applyFont="1" applyFill="1" applyAlignment="1" applyProtection="1">
      <alignment horizontal="left"/>
      <protection locked="0"/>
    </xf>
    <xf numFmtId="0" fontId="1" fillId="5" borderId="0" xfId="0" applyFont="1" applyFill="1" applyAlignment="1">
      <alignment horizontal="left"/>
    </xf>
    <xf numFmtId="0" fontId="1" fillId="4" borderId="0" xfId="0" applyFont="1" applyFill="1" applyAlignment="1" applyProtection="1">
      <alignment horizontal="left" vertical="center"/>
      <protection locked="0"/>
    </xf>
    <xf numFmtId="0" fontId="1" fillId="0" borderId="0" xfId="0" applyFont="1" applyAlignment="1">
      <alignment vertical="center"/>
    </xf>
    <xf numFmtId="0" fontId="0" fillId="6" borderId="9" xfId="0" applyFill="1" applyBorder="1" applyAlignment="1">
      <alignment horizontal="center"/>
    </xf>
    <xf numFmtId="0" fontId="0" fillId="0" borderId="10" xfId="0" applyBorder="1"/>
    <xf numFmtId="0" fontId="0" fillId="0" borderId="11" xfId="0" applyBorder="1"/>
    <xf numFmtId="0" fontId="1" fillId="6" borderId="9" xfId="0" applyFont="1" applyFill="1" applyBorder="1" applyAlignment="1">
      <alignment horizontal="left" vertical="center"/>
    </xf>
    <xf numFmtId="0" fontId="1" fillId="0" borderId="0" xfId="0" applyFont="1"/>
    <xf numFmtId="0" fontId="3" fillId="0" borderId="0" xfId="0" applyFont="1" applyAlignment="1">
      <alignment horizontal="left"/>
    </xf>
    <xf numFmtId="0" fontId="1" fillId="2" borderId="0" xfId="0" applyFont="1" applyFill="1" applyAlignment="1" applyProtection="1">
      <alignment horizontal="left" vertical="center"/>
      <protection locked="0"/>
    </xf>
    <xf numFmtId="0" fontId="1" fillId="3" borderId="0" xfId="0" applyFont="1" applyFill="1" applyAlignment="1">
      <alignment horizontal="center" vertical="center"/>
    </xf>
    <xf numFmtId="0" fontId="2" fillId="0" borderId="0" xfId="0" applyFont="1" applyAlignment="1">
      <alignment horizontal="center" vertical="center"/>
    </xf>
    <xf numFmtId="49" fontId="1" fillId="2" borderId="0" xfId="0" applyNumberFormat="1"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4" fillId="0" borderId="0" xfId="0" applyFont="1" applyAlignment="1">
      <alignment horizontal="left"/>
    </xf>
    <xf numFmtId="0" fontId="5" fillId="0" borderId="0" xfId="0" applyFont="1" applyAlignment="1">
      <alignment horizontal="left"/>
    </xf>
    <xf numFmtId="0" fontId="1" fillId="2" borderId="0" xfId="0" applyFont="1" applyFill="1" applyAlignment="1" applyProtection="1">
      <alignment horizontal="center"/>
      <protection locked="0"/>
    </xf>
    <xf numFmtId="0" fontId="6" fillId="0" borderId="5" xfId="0" applyFont="1" applyBorder="1" applyAlignment="1">
      <alignment horizontal="left"/>
    </xf>
    <xf numFmtId="0" fontId="6" fillId="0" borderId="0" xfId="0" applyFont="1" applyAlignment="1">
      <alignment horizontal="left"/>
    </xf>
    <xf numFmtId="0" fontId="1" fillId="2" borderId="12" xfId="0" applyFont="1" applyFill="1" applyBorder="1" applyAlignment="1" applyProtection="1">
      <alignment horizontal="left"/>
      <protection locked="0"/>
    </xf>
    <xf numFmtId="0" fontId="1" fillId="7" borderId="13" xfId="0" applyFont="1" applyFill="1" applyBorder="1" applyAlignment="1">
      <alignment horizontal="left"/>
    </xf>
    <xf numFmtId="0" fontId="1" fillId="2" borderId="13" xfId="0" applyFont="1" applyFill="1" applyBorder="1" applyAlignment="1" applyProtection="1">
      <alignment horizontal="left"/>
      <protection locked="0"/>
    </xf>
    <xf numFmtId="0" fontId="1" fillId="2" borderId="14" xfId="0" applyFont="1" applyFill="1" applyBorder="1" applyAlignment="1" applyProtection="1">
      <alignment horizontal="left"/>
      <protection locked="0"/>
    </xf>
    <xf numFmtId="0" fontId="1" fillId="0" borderId="13" xfId="0" applyFont="1" applyBorder="1" applyAlignment="1">
      <alignment horizontal="left"/>
    </xf>
    <xf numFmtId="0" fontId="5" fillId="4" borderId="0" xfId="0" applyFont="1" applyFill="1" applyAlignment="1">
      <alignment horizontal="left" vertical="center"/>
    </xf>
    <xf numFmtId="0" fontId="1" fillId="4" borderId="0" xfId="0" applyFont="1" applyFill="1" applyAlignment="1">
      <alignment horizontal="left" vertical="center"/>
    </xf>
    <xf numFmtId="0" fontId="2" fillId="0" borderId="0" xfId="0" applyFont="1" applyAlignment="1">
      <alignment vertical="center"/>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916B-B9BA-4E99-99A9-636791CBD02F}">
  <dimension ref="B1:V71"/>
  <sheetViews>
    <sheetView tabSelected="1" workbookViewId="0">
      <selection activeCell="Z15" sqref="Z15"/>
    </sheetView>
  </sheetViews>
  <sheetFormatPr baseColWidth="10" defaultColWidth="11.42578125" defaultRowHeight="15" x14ac:dyDescent="0.2"/>
  <cols>
    <col min="1" max="3" width="1" style="1" customWidth="1"/>
    <col min="4" max="4" width="10.140625" style="1" customWidth="1"/>
    <col min="5" max="5" width="12.7109375" style="1" customWidth="1"/>
    <col min="6" max="6" width="4.85546875" style="1" customWidth="1"/>
    <col min="7" max="7" width="5.140625" style="2" customWidth="1"/>
    <col min="8" max="8" width="1" style="2" customWidth="1"/>
    <col min="9" max="9" width="5.140625" style="1" customWidth="1"/>
    <col min="10" max="12" width="1" style="1" customWidth="1"/>
    <col min="13" max="13" width="10.140625" style="1" customWidth="1"/>
    <col min="14" max="14" width="3" style="1" customWidth="1"/>
    <col min="15" max="15" width="9.7109375" style="1" customWidth="1"/>
    <col min="16" max="16" width="5.140625" style="1" customWidth="1"/>
    <col min="17" max="17" width="1.28515625" style="1" customWidth="1"/>
    <col min="18" max="18" width="5" style="2" customWidth="1"/>
    <col min="19" max="19" width="1" style="2" customWidth="1"/>
    <col min="20" max="20" width="5.140625" style="1" customWidth="1"/>
    <col min="21" max="23" width="1" style="1" customWidth="1"/>
    <col min="24" max="16384" width="11.42578125" style="1"/>
  </cols>
  <sheetData>
    <row r="1" spans="2:22" ht="5.65" customHeight="1" x14ac:dyDescent="0.2"/>
    <row r="2" spans="2:22" ht="5.65" customHeight="1" x14ac:dyDescent="0.2">
      <c r="B2" s="3"/>
      <c r="C2" s="4"/>
      <c r="D2" s="4"/>
      <c r="E2" s="4"/>
      <c r="F2" s="4"/>
      <c r="G2" s="5"/>
      <c r="H2" s="5"/>
      <c r="I2" s="4"/>
      <c r="J2" s="4"/>
      <c r="K2" s="4"/>
      <c r="L2" s="4"/>
      <c r="M2" s="4"/>
      <c r="N2" s="4"/>
      <c r="O2" s="4"/>
      <c r="P2" s="4"/>
      <c r="Q2" s="4"/>
      <c r="R2" s="5"/>
      <c r="S2" s="5"/>
      <c r="T2" s="4"/>
      <c r="U2" s="4"/>
      <c r="V2" s="6"/>
    </row>
    <row r="3" spans="2:22" ht="16.149999999999999" customHeight="1" x14ac:dyDescent="0.2">
      <c r="B3" s="7"/>
      <c r="D3" s="28" t="s">
        <v>0</v>
      </c>
      <c r="E3" s="28"/>
      <c r="F3" s="28"/>
      <c r="G3" s="28"/>
      <c r="H3" s="28"/>
      <c r="I3" s="28"/>
      <c r="J3" s="28"/>
      <c r="K3" s="28"/>
      <c r="L3" s="28"/>
      <c r="M3" s="28"/>
      <c r="N3" s="28"/>
      <c r="O3" s="28"/>
      <c r="P3" s="28"/>
      <c r="Q3" s="28"/>
      <c r="R3" s="28"/>
      <c r="S3" s="28"/>
      <c r="T3" s="28"/>
      <c r="V3" s="8"/>
    </row>
    <row r="4" spans="2:22" ht="5.65" customHeight="1" x14ac:dyDescent="0.2">
      <c r="B4" s="7"/>
      <c r="D4" s="9"/>
      <c r="E4" s="10"/>
      <c r="V4" s="8"/>
    </row>
    <row r="5" spans="2:22" ht="16.149999999999999" customHeight="1" x14ac:dyDescent="0.2">
      <c r="B5" s="7"/>
      <c r="D5" s="1" t="s">
        <v>1</v>
      </c>
      <c r="E5" s="29"/>
      <c r="F5" s="29"/>
      <c r="G5" s="29"/>
      <c r="H5" s="29"/>
      <c r="I5" s="29"/>
      <c r="J5" s="29"/>
      <c r="K5" s="29"/>
      <c r="L5" s="29"/>
      <c r="M5" s="29"/>
      <c r="O5" s="1" t="s">
        <v>2</v>
      </c>
      <c r="R5" s="30">
        <v>0</v>
      </c>
      <c r="S5" s="30"/>
      <c r="T5" s="30"/>
      <c r="V5" s="8"/>
    </row>
    <row r="6" spans="2:22" ht="5.65" customHeight="1" x14ac:dyDescent="0.2">
      <c r="B6" s="11"/>
      <c r="C6" s="12"/>
      <c r="D6" s="12"/>
      <c r="E6" s="12"/>
      <c r="F6" s="12"/>
      <c r="G6" s="13"/>
      <c r="H6" s="13"/>
      <c r="I6" s="12"/>
      <c r="J6" s="12"/>
      <c r="K6" s="12"/>
      <c r="L6" s="12"/>
      <c r="M6" s="12"/>
      <c r="N6" s="12"/>
      <c r="O6" s="12"/>
      <c r="P6" s="12"/>
      <c r="Q6" s="12"/>
      <c r="R6" s="13"/>
      <c r="S6" s="13"/>
      <c r="T6" s="12"/>
      <c r="U6" s="12"/>
      <c r="V6" s="14"/>
    </row>
    <row r="7" spans="2:22" ht="5.65" customHeight="1" x14ac:dyDescent="0.2"/>
    <row r="8" spans="2:22" ht="5.65" customHeight="1" x14ac:dyDescent="0.2">
      <c r="B8" s="3"/>
      <c r="C8" s="4"/>
      <c r="D8" s="4"/>
      <c r="E8" s="4"/>
      <c r="F8" s="4"/>
      <c r="G8" s="5"/>
      <c r="H8" s="5"/>
      <c r="I8" s="4"/>
      <c r="J8" s="4"/>
      <c r="K8" s="4"/>
      <c r="L8" s="4"/>
      <c r="M8" s="4"/>
      <c r="N8" s="4"/>
      <c r="O8" s="4"/>
      <c r="P8" s="4"/>
      <c r="Q8" s="4"/>
      <c r="R8" s="5"/>
      <c r="S8" s="5"/>
      <c r="T8" s="4"/>
      <c r="U8" s="4"/>
      <c r="V8" s="6"/>
    </row>
    <row r="9" spans="2:22" ht="16.149999999999999" customHeight="1" x14ac:dyDescent="0.2">
      <c r="B9" s="7"/>
      <c r="D9" s="28" t="s">
        <v>3</v>
      </c>
      <c r="E9" s="28"/>
      <c r="F9" s="28"/>
      <c r="G9" s="28"/>
      <c r="H9" s="28"/>
      <c r="I9" s="28"/>
      <c r="J9" s="28"/>
      <c r="K9" s="28"/>
      <c r="L9" s="28"/>
      <c r="M9" s="28"/>
      <c r="N9" s="43"/>
      <c r="O9" s="19" t="s">
        <v>55</v>
      </c>
      <c r="P9" s="43"/>
      <c r="Q9" s="43"/>
      <c r="R9" s="30"/>
      <c r="S9" s="30"/>
      <c r="T9" s="30"/>
      <c r="V9" s="8"/>
    </row>
    <row r="10" spans="2:22" ht="5.65" customHeight="1" x14ac:dyDescent="0.2">
      <c r="B10" s="7"/>
      <c r="D10" s="9"/>
      <c r="E10" s="10"/>
      <c r="V10" s="8"/>
    </row>
    <row r="11" spans="2:22" ht="16.149999999999999" customHeight="1" x14ac:dyDescent="0.2">
      <c r="B11" s="7"/>
      <c r="D11" s="1" t="s">
        <v>1</v>
      </c>
      <c r="E11" s="29"/>
      <c r="F11" s="29"/>
      <c r="G11" s="29"/>
      <c r="H11" s="29"/>
      <c r="I11" s="29"/>
      <c r="J11" s="29"/>
      <c r="K11" s="29"/>
      <c r="L11" s="29"/>
      <c r="M11" s="29"/>
      <c r="O11" s="1" t="s">
        <v>2</v>
      </c>
      <c r="R11" s="30">
        <v>0</v>
      </c>
      <c r="S11" s="30"/>
      <c r="T11" s="30"/>
      <c r="V11" s="8"/>
    </row>
    <row r="12" spans="2:22" ht="5.65" customHeight="1" x14ac:dyDescent="0.2">
      <c r="B12" s="7"/>
      <c r="V12" s="8"/>
    </row>
    <row r="13" spans="2:22" ht="16.149999999999999" customHeight="1" x14ac:dyDescent="0.2">
      <c r="B13" s="7"/>
      <c r="D13" s="1" t="s">
        <v>4</v>
      </c>
      <c r="E13" s="29" t="s">
        <v>36</v>
      </c>
      <c r="F13" s="29"/>
      <c r="G13" s="29"/>
      <c r="H13" s="29"/>
      <c r="I13" s="29"/>
      <c r="J13" s="29"/>
      <c r="K13" s="29"/>
      <c r="L13" s="29"/>
      <c r="M13" s="29"/>
      <c r="O13" s="1" t="s">
        <v>5</v>
      </c>
      <c r="R13" s="27">
        <f>IF(E13="Spezialisierter Magier",70,IF(E13="Spezialisierter Kämpfer",70,IF(E13="Abenteurer",90,50)))</f>
        <v>90</v>
      </c>
      <c r="S13" s="27"/>
      <c r="T13" s="27"/>
      <c r="V13" s="8"/>
    </row>
    <row r="14" spans="2:22" ht="5.65" customHeight="1" x14ac:dyDescent="0.2">
      <c r="B14" s="7"/>
      <c r="V14" s="8"/>
    </row>
    <row r="15" spans="2:22" ht="16.149999999999999" customHeight="1" x14ac:dyDescent="0.2">
      <c r="B15" s="7"/>
      <c r="D15" s="1" t="s">
        <v>6</v>
      </c>
      <c r="E15" s="29"/>
      <c r="F15" s="29"/>
      <c r="G15" s="29"/>
      <c r="H15" s="29"/>
      <c r="I15" s="29"/>
      <c r="J15" s="29"/>
      <c r="K15" s="29"/>
      <c r="L15" s="29"/>
      <c r="M15" s="29"/>
      <c r="O15" s="1" t="s">
        <v>7</v>
      </c>
      <c r="R15" s="27">
        <f>R13+R11*5+R9</f>
        <v>90</v>
      </c>
      <c r="S15" s="27"/>
      <c r="T15" s="27"/>
      <c r="V15" s="8"/>
    </row>
    <row r="16" spans="2:22" ht="5.65" customHeight="1" x14ac:dyDescent="0.2">
      <c r="B16" s="7"/>
      <c r="V16" s="8"/>
    </row>
    <row r="17" spans="2:22" ht="5.65" customHeight="1" x14ac:dyDescent="0.2">
      <c r="B17" s="7"/>
      <c r="C17" s="3"/>
      <c r="D17" s="4"/>
      <c r="E17" s="4"/>
      <c r="F17" s="4"/>
      <c r="G17" s="5"/>
      <c r="H17" s="5"/>
      <c r="I17" s="4"/>
      <c r="J17" s="6"/>
      <c r="L17" s="3"/>
      <c r="M17" s="4"/>
      <c r="N17" s="4"/>
      <c r="O17" s="4"/>
      <c r="P17" s="4"/>
      <c r="Q17" s="4"/>
      <c r="R17" s="5"/>
      <c r="S17" s="5"/>
      <c r="T17" s="4"/>
      <c r="U17" s="6"/>
      <c r="V17" s="8"/>
    </row>
    <row r="18" spans="2:22" ht="16.149999999999999" customHeight="1" x14ac:dyDescent="0.2">
      <c r="B18" s="7"/>
      <c r="C18" s="7"/>
      <c r="D18" s="28" t="s">
        <v>37</v>
      </c>
      <c r="E18" s="28"/>
      <c r="F18" s="28"/>
      <c r="G18" s="28"/>
      <c r="H18" s="28"/>
      <c r="I18" s="28"/>
      <c r="J18" s="8"/>
      <c r="L18" s="7"/>
      <c r="M18" s="28" t="s">
        <v>8</v>
      </c>
      <c r="N18" s="28"/>
      <c r="O18" s="28"/>
      <c r="P18" s="28"/>
      <c r="Q18" s="28"/>
      <c r="R18" s="28"/>
      <c r="S18" s="28"/>
      <c r="T18" s="28"/>
      <c r="U18" s="8"/>
      <c r="V18" s="8"/>
    </row>
    <row r="19" spans="2:22" ht="5.65" customHeight="1" x14ac:dyDescent="0.2">
      <c r="B19" s="7"/>
      <c r="C19" s="7"/>
      <c r="D19" s="10"/>
      <c r="E19" s="10"/>
      <c r="J19" s="8"/>
      <c r="L19" s="7"/>
      <c r="M19" s="10"/>
      <c r="N19" s="10"/>
      <c r="O19" s="10"/>
      <c r="U19" s="8"/>
      <c r="V19" s="8"/>
    </row>
    <row r="20" spans="2:22" ht="16.149999999999999" customHeight="1" x14ac:dyDescent="0.2">
      <c r="B20" s="7"/>
      <c r="C20" s="7"/>
      <c r="D20" s="1" t="s">
        <v>38</v>
      </c>
      <c r="G20" s="16"/>
      <c r="H20" s="15"/>
      <c r="I20" s="31">
        <f>IF(G20&gt;100,G20*7-320,IF(G20&gt;50,G20*5-120,IF(G20&gt;10,G20*3-20,G20*1)))</f>
        <v>0</v>
      </c>
      <c r="J20" s="8"/>
      <c r="L20" s="7"/>
      <c r="M20" s="1" t="s">
        <v>9</v>
      </c>
      <c r="P20" s="16">
        <v>0</v>
      </c>
      <c r="R20" s="32">
        <f>IF(P20=4,"X",IF(P20=3,100,IF(P20=2,50,IF(P20=1,30,20))))</f>
        <v>20</v>
      </c>
      <c r="T20" s="1">
        <f>IF(P20=4,200,IF(P20=3,100,IF(P20=2,50,IF(P20=1,20,0))))</f>
        <v>0</v>
      </c>
      <c r="U20" s="8"/>
      <c r="V20" s="8"/>
    </row>
    <row r="21" spans="2:22" ht="5.65" customHeight="1" x14ac:dyDescent="0.2">
      <c r="B21" s="7"/>
      <c r="C21" s="7"/>
      <c r="G21" s="15"/>
      <c r="H21" s="15"/>
      <c r="I21" s="31"/>
      <c r="J21" s="8"/>
      <c r="L21" s="7"/>
      <c r="P21" s="2"/>
      <c r="Q21" s="2"/>
      <c r="U21" s="8"/>
      <c r="V21" s="8"/>
    </row>
    <row r="22" spans="2:22" ht="16.149999999999999" customHeight="1" x14ac:dyDescent="0.2">
      <c r="B22" s="7"/>
      <c r="C22" s="7"/>
      <c r="D22" s="1" t="s">
        <v>39</v>
      </c>
      <c r="F22" s="32">
        <f>IF(G22=9,"SL",IF(G22=8,90,IF(G22=7,80,IF(G22=6,70,IF(G22=5,60,IF(G22=4,50,IF(G22=3,40,IF(G22=2,30,IF(G22=1,30,10)))))))))</f>
        <v>10</v>
      </c>
      <c r="G22" s="16">
        <v>0</v>
      </c>
      <c r="H22" s="15"/>
      <c r="I22" s="31">
        <f>IF(G22=9,450,IF(G22=8,360,IF(G22=7,280,IF(G22=6,210,IF(G22=5,150,IF(G22=4,100,IF(G22=3,60,IF(G22=2,30,IF(G22=1,10,0)))))))))</f>
        <v>0</v>
      </c>
      <c r="J22" s="8"/>
      <c r="L22" s="7"/>
      <c r="M22" s="1" t="s">
        <v>10</v>
      </c>
      <c r="P22" s="16">
        <v>0</v>
      </c>
      <c r="R22" s="32">
        <f>IF(P22=6,"X",IF(P22=5,400,IF(P22=4,200,IF(P22=3,100,IF(P22=2,70,IF(P22=1,50,30))))))</f>
        <v>30</v>
      </c>
      <c r="S22" s="15"/>
      <c r="T22" s="1">
        <f>IF(P22=6,850,IF(P22=5,450,IF(P22=4,250,IF(P22=3,150,IF(P22=2,80,IF(P22=1,30,0))))))</f>
        <v>0</v>
      </c>
      <c r="U22" s="8"/>
      <c r="V22" s="8"/>
    </row>
    <row r="23" spans="2:22" ht="5.65" customHeight="1" x14ac:dyDescent="0.2">
      <c r="B23" s="7"/>
      <c r="C23" s="7"/>
      <c r="G23" s="15"/>
      <c r="H23" s="15"/>
      <c r="J23" s="8"/>
      <c r="L23" s="7"/>
      <c r="P23" s="2"/>
      <c r="Q23" s="2"/>
      <c r="S23" s="15"/>
      <c r="U23" s="8"/>
      <c r="V23" s="8"/>
    </row>
    <row r="24" spans="2:22" ht="16.149999999999999" customHeight="1" x14ac:dyDescent="0.2">
      <c r="B24" s="7"/>
      <c r="C24" s="7"/>
      <c r="D24" s="1" t="s">
        <v>40</v>
      </c>
      <c r="G24" s="33"/>
      <c r="H24" s="33"/>
      <c r="I24" s="33"/>
      <c r="J24" s="8"/>
      <c r="L24" s="7"/>
      <c r="M24" s="1" t="s">
        <v>11</v>
      </c>
      <c r="P24" s="16">
        <v>0</v>
      </c>
      <c r="R24" s="32">
        <f>IF(P24=4,"X",IF(P24=3,200,IF(P24=2,150,IF(P24=1,100,50))))</f>
        <v>50</v>
      </c>
      <c r="T24" s="1">
        <f>IF(P24=4,500,IF(P24=3,300,IF(P24=2,150,IF(P24=1,50,0))))</f>
        <v>0</v>
      </c>
      <c r="U24" s="8"/>
      <c r="V24" s="8"/>
    </row>
    <row r="25" spans="2:22" ht="5.65" customHeight="1" x14ac:dyDescent="0.2">
      <c r="B25" s="7"/>
      <c r="C25" s="11"/>
      <c r="D25" s="12"/>
      <c r="E25" s="12"/>
      <c r="F25" s="12"/>
      <c r="G25" s="13"/>
      <c r="H25" s="13"/>
      <c r="I25" s="12"/>
      <c r="J25" s="14"/>
      <c r="L25" s="7"/>
      <c r="U25" s="8"/>
      <c r="V25" s="8"/>
    </row>
    <row r="26" spans="2:22" ht="16.149999999999999" customHeight="1" x14ac:dyDescent="0.2">
      <c r="B26" s="7"/>
      <c r="G26" s="15"/>
      <c r="H26" s="15"/>
      <c r="I26" s="15"/>
      <c r="L26" s="7"/>
      <c r="M26" s="1" t="s">
        <v>12</v>
      </c>
      <c r="R26" s="1">
        <v>50</v>
      </c>
      <c r="T26" s="16"/>
      <c r="U26" s="34"/>
      <c r="V26" s="8"/>
    </row>
    <row r="27" spans="2:22" ht="5.65" customHeight="1" x14ac:dyDescent="0.2">
      <c r="B27" s="7"/>
      <c r="G27" s="1"/>
      <c r="H27" s="1"/>
      <c r="L27" s="11"/>
      <c r="M27" s="12"/>
      <c r="N27" s="12"/>
      <c r="O27" s="12"/>
      <c r="P27" s="12"/>
      <c r="Q27" s="12"/>
      <c r="R27" s="12"/>
      <c r="S27" s="12"/>
      <c r="T27" s="12"/>
      <c r="U27" s="14"/>
      <c r="V27" s="8"/>
    </row>
    <row r="28" spans="2:22" ht="16.149999999999999" customHeight="1" x14ac:dyDescent="0.2">
      <c r="B28" s="7"/>
      <c r="D28" s="1" t="s">
        <v>41</v>
      </c>
      <c r="G28" s="27">
        <f>SUM(U38:U68)+SUM(J38:J68)</f>
        <v>0</v>
      </c>
      <c r="H28" s="27"/>
      <c r="I28" s="27"/>
      <c r="R28" s="1"/>
      <c r="S28" s="1"/>
      <c r="V28" s="8"/>
    </row>
    <row r="29" spans="2:22" ht="5.65" customHeight="1" x14ac:dyDescent="0.2">
      <c r="B29" s="7"/>
      <c r="G29" s="15"/>
      <c r="H29" s="15"/>
      <c r="R29" s="1"/>
      <c r="S29" s="1"/>
      <c r="V29" s="8"/>
    </row>
    <row r="30" spans="2:22" ht="16.149999999999999" customHeight="1" x14ac:dyDescent="0.2">
      <c r="B30" s="7"/>
      <c r="D30" s="1" t="s">
        <v>42</v>
      </c>
      <c r="G30" s="27">
        <f>SUM(T18:T26)</f>
        <v>0</v>
      </c>
      <c r="H30" s="27"/>
      <c r="I30" s="27"/>
      <c r="M30" s="1" t="s">
        <v>43</v>
      </c>
      <c r="R30" s="27">
        <f>IF(E13="Spezialisierter Magier",G28+G32,IF(E13="Spezialisierter Kämpfer",G28+G30,IF(E13="Abenteurer",G28,G28+G30+G32)))</f>
        <v>0</v>
      </c>
      <c r="S30" s="27"/>
      <c r="T30" s="27"/>
      <c r="V30" s="8"/>
    </row>
    <row r="31" spans="2:22" ht="5.65" customHeight="1" x14ac:dyDescent="0.2">
      <c r="B31" s="7"/>
      <c r="R31" s="1"/>
      <c r="S31" s="1"/>
      <c r="V31" s="8"/>
    </row>
    <row r="32" spans="2:22" ht="16.149999999999999" customHeight="1" x14ac:dyDescent="0.2">
      <c r="B32" s="7"/>
      <c r="D32" s="1" t="s">
        <v>44</v>
      </c>
      <c r="G32" s="27">
        <f>SUM(I18:I22)</f>
        <v>0</v>
      </c>
      <c r="H32" s="27"/>
      <c r="I32" s="27"/>
      <c r="M32" s="1" t="s">
        <v>13</v>
      </c>
      <c r="R32" s="27">
        <f>R15-R30</f>
        <v>90</v>
      </c>
      <c r="S32" s="27"/>
      <c r="T32" s="27"/>
      <c r="V32" s="8"/>
    </row>
    <row r="33" spans="2:22" ht="5.65" customHeight="1" x14ac:dyDescent="0.2">
      <c r="B33" s="7"/>
      <c r="G33" s="1"/>
      <c r="H33" s="1"/>
      <c r="R33" s="1"/>
      <c r="S33" s="1"/>
      <c r="V33" s="8"/>
    </row>
    <row r="34" spans="2:22" ht="5.65" customHeight="1" x14ac:dyDescent="0.2">
      <c r="B34" s="7"/>
      <c r="R34" s="1"/>
      <c r="S34" s="1"/>
      <c r="V34" s="8"/>
    </row>
    <row r="35" spans="2:22" ht="5.65" customHeight="1" x14ac:dyDescent="0.2">
      <c r="B35" s="7"/>
      <c r="C35" s="3"/>
      <c r="D35" s="4"/>
      <c r="E35" s="4"/>
      <c r="F35" s="4"/>
      <c r="G35" s="5"/>
      <c r="H35" s="5"/>
      <c r="I35" s="4"/>
      <c r="J35" s="4"/>
      <c r="K35" s="4"/>
      <c r="L35" s="4"/>
      <c r="M35" s="4"/>
      <c r="N35" s="4"/>
      <c r="O35" s="4"/>
      <c r="P35" s="4"/>
      <c r="Q35" s="4"/>
      <c r="R35" s="4"/>
      <c r="S35" s="4"/>
      <c r="T35" s="4"/>
      <c r="U35" s="6"/>
      <c r="V35" s="8"/>
    </row>
    <row r="36" spans="2:22" ht="16.149999999999999" customHeight="1" x14ac:dyDescent="0.2">
      <c r="B36" s="7"/>
      <c r="C36" s="7"/>
      <c r="D36" s="28" t="s">
        <v>14</v>
      </c>
      <c r="E36" s="28"/>
      <c r="F36" s="28"/>
      <c r="G36" s="28"/>
      <c r="H36" s="28"/>
      <c r="I36" s="28"/>
      <c r="J36" s="28"/>
      <c r="K36" s="28"/>
      <c r="L36" s="28"/>
      <c r="M36" s="28"/>
      <c r="N36" s="28"/>
      <c r="O36" s="28"/>
      <c r="P36" s="28"/>
      <c r="Q36" s="28"/>
      <c r="R36" s="28"/>
      <c r="S36" s="28"/>
      <c r="T36" s="28"/>
      <c r="U36" s="8"/>
      <c r="V36" s="8"/>
    </row>
    <row r="37" spans="2:22" ht="5.65" customHeight="1" x14ac:dyDescent="0.2">
      <c r="B37" s="7"/>
      <c r="C37" s="7"/>
      <c r="D37" s="10"/>
      <c r="E37" s="10"/>
      <c r="U37" s="8"/>
      <c r="V37" s="8"/>
    </row>
    <row r="38" spans="2:22" ht="16.149999999999999" customHeight="1" x14ac:dyDescent="0.2">
      <c r="B38" s="7"/>
      <c r="C38" s="7"/>
      <c r="D38" s="1" t="s">
        <v>15</v>
      </c>
      <c r="G38" s="25">
        <v>10</v>
      </c>
      <c r="H38" s="15"/>
      <c r="I38" s="16"/>
      <c r="J38" s="35" t="str">
        <f t="shared" ref="J38" si="0">IF(I38&lt;&gt;"",G38,"")</f>
        <v/>
      </c>
      <c r="M38" s="1" t="s">
        <v>16</v>
      </c>
      <c r="R38" s="31">
        <f>U38*2+U40+U42+U44</f>
        <v>0</v>
      </c>
      <c r="S38" s="15"/>
      <c r="T38" s="36"/>
      <c r="U38" s="34">
        <f>T38</f>
        <v>0</v>
      </c>
      <c r="V38" s="8"/>
    </row>
    <row r="39" spans="2:22" ht="5.65" customHeight="1" x14ac:dyDescent="0.2">
      <c r="B39" s="7"/>
      <c r="C39" s="7"/>
      <c r="G39" s="25"/>
      <c r="H39" s="15"/>
      <c r="J39" s="35"/>
      <c r="R39" s="15"/>
      <c r="S39" s="15"/>
      <c r="T39" s="37"/>
      <c r="U39" s="34"/>
      <c r="V39" s="8"/>
    </row>
    <row r="40" spans="2:22" ht="16.149999999999999" customHeight="1" x14ac:dyDescent="0.2">
      <c r="B40" s="7"/>
      <c r="C40" s="7"/>
      <c r="D40" s="1" t="s">
        <v>17</v>
      </c>
      <c r="G40" s="25">
        <v>5</v>
      </c>
      <c r="H40" s="15"/>
      <c r="I40" s="16"/>
      <c r="J40" s="35" t="str">
        <f t="shared" ref="J40" si="1">IF(I40&lt;&gt;"",G40,"")</f>
        <v/>
      </c>
      <c r="M40" s="1" t="s">
        <v>18</v>
      </c>
      <c r="R40" s="25">
        <v>20</v>
      </c>
      <c r="S40" s="15"/>
      <c r="T40" s="38"/>
      <c r="U40" s="34">
        <f>IF(T40&lt;&gt;"",R40,0)</f>
        <v>0</v>
      </c>
      <c r="V40" s="8"/>
    </row>
    <row r="41" spans="2:22" ht="5.65" customHeight="1" x14ac:dyDescent="0.2">
      <c r="B41" s="7"/>
      <c r="C41" s="7"/>
      <c r="G41" s="25"/>
      <c r="H41" s="15"/>
      <c r="J41" s="35"/>
      <c r="R41" s="15"/>
      <c r="S41" s="15"/>
      <c r="T41" s="37"/>
      <c r="U41" s="34"/>
      <c r="V41" s="8"/>
    </row>
    <row r="42" spans="2:22" ht="16.149999999999999" customHeight="1" x14ac:dyDescent="0.2">
      <c r="B42" s="7"/>
      <c r="C42" s="7"/>
      <c r="D42" s="1" t="s">
        <v>19</v>
      </c>
      <c r="G42" s="25">
        <v>10</v>
      </c>
      <c r="H42" s="15"/>
      <c r="I42" s="36"/>
      <c r="J42" s="35" t="str">
        <f t="shared" ref="J42" si="2">IF(I42&lt;&gt;"",G42,"")</f>
        <v/>
      </c>
      <c r="M42" s="1" t="s">
        <v>20</v>
      </c>
      <c r="R42" s="25">
        <v>20</v>
      </c>
      <c r="S42" s="15"/>
      <c r="T42" s="38"/>
      <c r="U42" s="34">
        <f t="shared" ref="U42" si="3">IF(T42&lt;&gt;"",R42,0)</f>
        <v>0</v>
      </c>
      <c r="V42" s="8"/>
    </row>
    <row r="43" spans="2:22" ht="5.65" customHeight="1" x14ac:dyDescent="0.2">
      <c r="B43" s="7"/>
      <c r="C43" s="7"/>
      <c r="G43" s="25"/>
      <c r="H43" s="15"/>
      <c r="I43" s="37"/>
      <c r="J43" s="35"/>
      <c r="R43" s="15"/>
      <c r="S43" s="15"/>
      <c r="T43" s="37"/>
      <c r="U43" s="34"/>
      <c r="V43" s="8"/>
    </row>
    <row r="44" spans="2:22" ht="16.149999999999999" customHeight="1" x14ac:dyDescent="0.2">
      <c r="B44" s="7"/>
      <c r="C44" s="7"/>
      <c r="D44" s="1" t="s">
        <v>21</v>
      </c>
      <c r="G44" s="25">
        <v>30</v>
      </c>
      <c r="H44" s="15"/>
      <c r="I44" s="38"/>
      <c r="J44" s="35" t="str">
        <f t="shared" ref="J44" si="4">IF(I44&lt;&gt;"",G44,"")</f>
        <v/>
      </c>
      <c r="M44" s="1" t="s">
        <v>22</v>
      </c>
      <c r="R44" s="25">
        <v>30</v>
      </c>
      <c r="S44" s="15"/>
      <c r="T44" s="39"/>
      <c r="U44" s="34">
        <f t="shared" ref="U44" si="5">IF(T44&lt;&gt;"",R44,0)</f>
        <v>0</v>
      </c>
      <c r="V44" s="8"/>
    </row>
    <row r="45" spans="2:22" ht="5.65" customHeight="1" x14ac:dyDescent="0.2">
      <c r="B45" s="7"/>
      <c r="C45" s="7"/>
      <c r="G45" s="25"/>
      <c r="H45" s="15"/>
      <c r="I45" s="37"/>
      <c r="J45" s="35"/>
      <c r="U45" s="34"/>
      <c r="V45" s="8"/>
    </row>
    <row r="46" spans="2:22" ht="16.149999999999999" customHeight="1" x14ac:dyDescent="0.2">
      <c r="B46" s="7"/>
      <c r="C46" s="7"/>
      <c r="D46" s="1" t="s">
        <v>23</v>
      </c>
      <c r="G46" s="25">
        <v>50</v>
      </c>
      <c r="H46" s="15"/>
      <c r="I46" s="38"/>
      <c r="J46" s="35" t="str">
        <f t="shared" ref="J46" si="6">IF(I46&lt;&gt;"",G46,"")</f>
        <v/>
      </c>
      <c r="M46" s="1" t="s">
        <v>24</v>
      </c>
      <c r="O46" s="1" t="s">
        <v>45</v>
      </c>
      <c r="R46" s="31">
        <f>U46*2+U48</f>
        <v>0</v>
      </c>
      <c r="S46" s="1"/>
      <c r="T46" s="36"/>
      <c r="U46" s="34">
        <f>T46</f>
        <v>0</v>
      </c>
      <c r="V46" s="8"/>
    </row>
    <row r="47" spans="2:22" ht="5.65" customHeight="1" x14ac:dyDescent="0.2">
      <c r="B47" s="7"/>
      <c r="C47" s="7"/>
      <c r="G47" s="25"/>
      <c r="H47" s="15"/>
      <c r="I47" s="37"/>
      <c r="J47" s="35"/>
      <c r="R47" s="1"/>
      <c r="S47" s="1"/>
      <c r="T47" s="40"/>
      <c r="U47" s="34"/>
      <c r="V47" s="8"/>
    </row>
    <row r="48" spans="2:22" ht="16.149999999999999" customHeight="1" x14ac:dyDescent="0.2">
      <c r="B48" s="7"/>
      <c r="C48" s="7"/>
      <c r="D48" s="1" t="s">
        <v>46</v>
      </c>
      <c r="G48" s="25">
        <v>100</v>
      </c>
      <c r="H48" s="15"/>
      <c r="I48" s="39"/>
      <c r="J48" s="35" t="str">
        <f t="shared" ref="J48" si="7">IF(I48&lt;&gt;"",G48,"")</f>
        <v/>
      </c>
      <c r="M48" s="1" t="s">
        <v>24</v>
      </c>
      <c r="R48" s="32">
        <v>30</v>
      </c>
      <c r="T48" s="39"/>
      <c r="U48" s="34">
        <f t="shared" ref="U48" si="8">IF(T48&lt;&gt;"",R48,0)</f>
        <v>0</v>
      </c>
      <c r="V48" s="8"/>
    </row>
    <row r="49" spans="2:22" ht="5.65" customHeight="1" x14ac:dyDescent="0.2">
      <c r="B49" s="7"/>
      <c r="C49" s="7"/>
      <c r="G49" s="1"/>
      <c r="J49" s="35"/>
      <c r="U49" s="34"/>
      <c r="V49" s="8"/>
    </row>
    <row r="50" spans="2:22" ht="16.149999999999999" customHeight="1" x14ac:dyDescent="0.2">
      <c r="B50" s="7"/>
      <c r="C50" s="7"/>
      <c r="D50" s="1" t="s">
        <v>25</v>
      </c>
      <c r="G50" s="25">
        <v>30</v>
      </c>
      <c r="I50" s="16"/>
      <c r="J50" s="35" t="str">
        <f t="shared" ref="J50" si="9">IF(I50&lt;&gt;"",G50,"")</f>
        <v/>
      </c>
      <c r="M50" s="1" t="s">
        <v>26</v>
      </c>
      <c r="R50" s="25">
        <v>30</v>
      </c>
      <c r="S50" s="1"/>
      <c r="T50" s="16"/>
      <c r="U50" s="34">
        <f t="shared" ref="U50" si="10">IF(T50&lt;&gt;"",R50,0)</f>
        <v>0</v>
      </c>
      <c r="V50" s="8"/>
    </row>
    <row r="51" spans="2:22" ht="5.65" customHeight="1" x14ac:dyDescent="0.2">
      <c r="B51" s="7"/>
      <c r="C51" s="7"/>
      <c r="J51" s="35"/>
      <c r="R51" s="1"/>
      <c r="S51" s="1"/>
      <c r="T51" s="17"/>
      <c r="U51" s="34"/>
      <c r="V51" s="8"/>
    </row>
    <row r="52" spans="2:22" ht="16.149999999999999" customHeight="1" x14ac:dyDescent="0.2">
      <c r="B52" s="7"/>
      <c r="C52" s="7"/>
      <c r="D52" s="1" t="s">
        <v>27</v>
      </c>
      <c r="G52" s="25">
        <v>20</v>
      </c>
      <c r="H52" s="15"/>
      <c r="I52" s="16"/>
      <c r="J52" s="35" t="str">
        <f>IF(I52&lt;&gt;"",G52,"")</f>
        <v/>
      </c>
      <c r="M52" s="1" t="s">
        <v>29</v>
      </c>
      <c r="R52" s="25">
        <v>20</v>
      </c>
      <c r="S52" s="1"/>
      <c r="T52" s="16"/>
      <c r="U52" s="34">
        <f t="shared" ref="U52" si="11">IF(T52&lt;&gt;"",R52,0)</f>
        <v>0</v>
      </c>
      <c r="V52" s="8"/>
    </row>
    <row r="53" spans="2:22" ht="5.65" customHeight="1" x14ac:dyDescent="0.2">
      <c r="B53" s="7"/>
      <c r="C53" s="7"/>
      <c r="G53" s="1"/>
      <c r="J53" s="35"/>
      <c r="M53" s="17"/>
      <c r="N53" s="17"/>
      <c r="O53" s="17"/>
      <c r="P53" s="17"/>
      <c r="Q53" s="17"/>
      <c r="R53" s="17"/>
      <c r="S53" s="17"/>
      <c r="U53" s="34"/>
      <c r="V53" s="8"/>
    </row>
    <row r="54" spans="2:22" ht="16.149999999999999" customHeight="1" x14ac:dyDescent="0.2">
      <c r="B54" s="7"/>
      <c r="C54" s="7"/>
      <c r="D54" s="1" t="s">
        <v>28</v>
      </c>
      <c r="G54" s="25">
        <v>50</v>
      </c>
      <c r="H54" s="15"/>
      <c r="I54" s="16"/>
      <c r="J54" s="35" t="str">
        <f>IF(I54&lt;&gt;"",G54,"")</f>
        <v/>
      </c>
      <c r="M54" s="1" t="s">
        <v>47</v>
      </c>
      <c r="R54" s="25">
        <v>30</v>
      </c>
      <c r="S54" s="1"/>
      <c r="T54" s="16"/>
      <c r="U54" s="34">
        <f t="shared" ref="U54" si="12">IF(T54&lt;&gt;"",R54,0)</f>
        <v>0</v>
      </c>
      <c r="V54" s="8"/>
    </row>
    <row r="55" spans="2:22" ht="5.65" customHeight="1" x14ac:dyDescent="0.2">
      <c r="B55" s="7"/>
      <c r="C55" s="7"/>
      <c r="G55" s="1"/>
      <c r="J55" s="35"/>
      <c r="R55" s="1"/>
      <c r="S55" s="1"/>
      <c r="U55" s="34"/>
      <c r="V55" s="8"/>
    </row>
    <row r="56" spans="2:22" ht="16.149999999999999" customHeight="1" x14ac:dyDescent="0.2">
      <c r="B56" s="7"/>
      <c r="C56" s="7"/>
      <c r="D56" s="1" t="s">
        <v>48</v>
      </c>
      <c r="G56" s="31">
        <f>SUM(J58:J66)+I56*2</f>
        <v>0</v>
      </c>
      <c r="I56" s="36"/>
      <c r="J56" s="35">
        <f>I56</f>
        <v>0</v>
      </c>
      <c r="M56" s="1" t="s">
        <v>49</v>
      </c>
      <c r="R56" s="25">
        <v>30</v>
      </c>
      <c r="T56" s="16"/>
      <c r="U56" s="34">
        <f t="shared" ref="U56" si="13">IF(T56&lt;&gt;"",R56,0)</f>
        <v>0</v>
      </c>
      <c r="V56" s="8"/>
    </row>
    <row r="57" spans="2:22" ht="5.65" customHeight="1" x14ac:dyDescent="0.2">
      <c r="B57" s="7"/>
      <c r="C57" s="7"/>
      <c r="G57" s="1"/>
      <c r="I57" s="37"/>
      <c r="J57" s="35"/>
      <c r="R57" s="1"/>
      <c r="S57" s="1"/>
      <c r="U57" s="34"/>
      <c r="V57" s="8"/>
    </row>
    <row r="58" spans="2:22" ht="16.149999999999999" customHeight="1" x14ac:dyDescent="0.2">
      <c r="B58" s="7"/>
      <c r="C58" s="7"/>
      <c r="D58" s="1" t="s">
        <v>30</v>
      </c>
      <c r="G58" s="25">
        <v>10</v>
      </c>
      <c r="I58" s="38"/>
      <c r="J58" s="35" t="str">
        <f t="shared" ref="J58" si="14">IF(I58&lt;&gt;"",G58,"")</f>
        <v/>
      </c>
      <c r="M58" s="18" t="s">
        <v>50</v>
      </c>
      <c r="N58" s="18"/>
      <c r="O58" s="18"/>
      <c r="P58" s="18"/>
      <c r="Q58" s="18"/>
      <c r="R58" s="25">
        <v>30</v>
      </c>
      <c r="S58" s="17"/>
      <c r="T58" s="16"/>
      <c r="U58" s="34">
        <f t="shared" ref="U58" si="15">IF(T58&lt;&gt;"",R58,0)</f>
        <v>0</v>
      </c>
      <c r="V58" s="8"/>
    </row>
    <row r="59" spans="2:22" ht="5.65" customHeight="1" x14ac:dyDescent="0.2">
      <c r="B59" s="7"/>
      <c r="C59" s="7"/>
      <c r="G59" s="1"/>
      <c r="I59" s="37"/>
      <c r="J59" s="35"/>
      <c r="R59" s="1"/>
      <c r="S59" s="1"/>
      <c r="U59" s="34"/>
      <c r="V59" s="8"/>
    </row>
    <row r="60" spans="2:22" ht="16.149999999999999" customHeight="1" x14ac:dyDescent="0.2">
      <c r="B60" s="7"/>
      <c r="C60" s="7"/>
      <c r="D60" s="1" t="s">
        <v>31</v>
      </c>
      <c r="G60" s="25">
        <v>30</v>
      </c>
      <c r="I60" s="38"/>
      <c r="J60" s="35" t="str">
        <f t="shared" ref="J60" si="16">IF(I60&lt;&gt;"",G60,"")</f>
        <v/>
      </c>
      <c r="M60" s="18" t="s">
        <v>51</v>
      </c>
      <c r="N60" s="18"/>
      <c r="O60" s="18"/>
      <c r="P60" s="18"/>
      <c r="Q60" s="18"/>
      <c r="R60" s="18"/>
      <c r="S60" s="17"/>
      <c r="T60" s="18"/>
      <c r="U60" s="34">
        <f t="shared" ref="U60" si="17">IF(T60&lt;&gt;"",R60,0)</f>
        <v>0</v>
      </c>
      <c r="V60" s="8"/>
    </row>
    <row r="61" spans="2:22" ht="5.65" customHeight="1" x14ac:dyDescent="0.2">
      <c r="B61" s="7"/>
      <c r="C61" s="7"/>
      <c r="G61" s="1"/>
      <c r="I61" s="37"/>
      <c r="J61" s="35"/>
      <c r="R61" s="1"/>
      <c r="S61" s="1"/>
      <c r="U61" s="34"/>
      <c r="V61" s="8"/>
    </row>
    <row r="62" spans="2:22" ht="16.149999999999999" customHeight="1" x14ac:dyDescent="0.2">
      <c r="B62" s="7"/>
      <c r="C62" s="7"/>
      <c r="D62" s="1" t="s">
        <v>32</v>
      </c>
      <c r="G62" s="25">
        <v>50</v>
      </c>
      <c r="I62" s="38"/>
      <c r="J62" s="35" t="str">
        <f t="shared" ref="J62" si="18">IF(I62&lt;&gt;"",G62,"")</f>
        <v/>
      </c>
      <c r="M62" s="26"/>
      <c r="N62" s="26"/>
      <c r="O62" s="26"/>
      <c r="P62" s="26"/>
      <c r="Q62" s="26"/>
      <c r="R62" s="26"/>
      <c r="S62" s="1"/>
      <c r="T62" s="16"/>
      <c r="U62" s="34">
        <f t="shared" ref="U62" si="19">IF(T62&lt;&gt;"",R62,0)</f>
        <v>0</v>
      </c>
      <c r="V62" s="8"/>
    </row>
    <row r="63" spans="2:22" ht="5.65" customHeight="1" x14ac:dyDescent="0.2">
      <c r="B63" s="7"/>
      <c r="C63" s="7"/>
      <c r="D63" s="17"/>
      <c r="E63" s="17"/>
      <c r="F63" s="17"/>
      <c r="G63" s="17"/>
      <c r="I63" s="37"/>
      <c r="J63" s="35"/>
      <c r="R63" s="1"/>
      <c r="S63" s="1"/>
      <c r="U63" s="34"/>
      <c r="V63" s="8"/>
    </row>
    <row r="64" spans="2:22" ht="16.149999999999999" customHeight="1" x14ac:dyDescent="0.2">
      <c r="B64" s="7"/>
      <c r="C64" s="7"/>
      <c r="D64" s="1" t="s">
        <v>33</v>
      </c>
      <c r="G64" s="25">
        <v>70</v>
      </c>
      <c r="I64" s="38"/>
      <c r="J64" s="35" t="str">
        <f t="shared" ref="J64" si="20">IF(I64&lt;&gt;"",G64,"")</f>
        <v/>
      </c>
      <c r="M64" s="26"/>
      <c r="N64" s="26"/>
      <c r="O64" s="26"/>
      <c r="P64" s="26"/>
      <c r="Q64" s="26"/>
      <c r="R64" s="26"/>
      <c r="S64" s="1"/>
      <c r="T64" s="16"/>
      <c r="U64" s="34">
        <f t="shared" ref="U64" si="21">IF(T64&lt;&gt;"",R64,0)</f>
        <v>0</v>
      </c>
      <c r="V64" s="8"/>
    </row>
    <row r="65" spans="2:22" ht="5.25" customHeight="1" x14ac:dyDescent="0.2">
      <c r="B65" s="7"/>
      <c r="C65" s="7"/>
      <c r="D65" s="17"/>
      <c r="E65" s="17"/>
      <c r="F65" s="17"/>
      <c r="G65" s="17"/>
      <c r="I65" s="37"/>
      <c r="J65" s="35"/>
      <c r="R65" s="1"/>
      <c r="S65" s="1"/>
      <c r="U65" s="34"/>
      <c r="V65" s="8"/>
    </row>
    <row r="66" spans="2:22" ht="16.149999999999999" customHeight="1" x14ac:dyDescent="0.2">
      <c r="B66" s="7"/>
      <c r="C66" s="7"/>
      <c r="D66" s="1" t="s">
        <v>34</v>
      </c>
      <c r="G66" s="25">
        <v>100</v>
      </c>
      <c r="I66" s="39"/>
      <c r="J66" s="35" t="str">
        <f>IF(I66&lt;&gt;"",G66,"")</f>
        <v/>
      </c>
      <c r="M66" s="26"/>
      <c r="N66" s="26"/>
      <c r="O66" s="26"/>
      <c r="P66" s="26"/>
      <c r="Q66" s="26"/>
      <c r="R66" s="26"/>
      <c r="S66" s="1"/>
      <c r="T66" s="16"/>
      <c r="U66" s="34">
        <f t="shared" ref="U66" si="22">IF(T66&lt;&gt;"",R66,0)</f>
        <v>0</v>
      </c>
      <c r="V66" s="8"/>
    </row>
    <row r="67" spans="2:22" ht="5.65" customHeight="1" x14ac:dyDescent="0.2">
      <c r="B67" s="7"/>
      <c r="C67" s="7"/>
      <c r="G67" s="1"/>
      <c r="J67" s="35"/>
      <c r="R67" s="1"/>
      <c r="S67" s="1"/>
      <c r="U67" s="34"/>
      <c r="V67" s="8"/>
    </row>
    <row r="68" spans="2:22" ht="16.149999999999999" customHeight="1" x14ac:dyDescent="0.2">
      <c r="B68" s="7"/>
      <c r="C68" s="7"/>
      <c r="D68" s="18" t="s">
        <v>52</v>
      </c>
      <c r="E68" s="18"/>
      <c r="F68" s="16">
        <v>0</v>
      </c>
      <c r="G68" s="41">
        <f>IF(G22=3,"X",IF(G22=2,50,IF(G22=1,30,10)))</f>
        <v>10</v>
      </c>
      <c r="I68" s="42">
        <f>IF(G22=3,90,IF(G22=2,40,IF(G22=1,10,0)))</f>
        <v>0</v>
      </c>
      <c r="J68" s="35">
        <f>I68</f>
        <v>0</v>
      </c>
      <c r="M68" s="26"/>
      <c r="N68" s="26"/>
      <c r="O68" s="26"/>
      <c r="P68" s="26"/>
      <c r="Q68" s="26"/>
      <c r="R68" s="26"/>
      <c r="S68" s="1"/>
      <c r="T68" s="16"/>
      <c r="U68" s="34">
        <f t="shared" ref="U68" si="23">IF(T68&lt;&gt;"",R68,0)</f>
        <v>0</v>
      </c>
      <c r="V68" s="8"/>
    </row>
    <row r="69" spans="2:22" ht="5.65" customHeight="1" x14ac:dyDescent="0.2">
      <c r="B69" s="7"/>
      <c r="C69" s="11"/>
      <c r="D69" s="12"/>
      <c r="E69" s="12"/>
      <c r="F69" s="12"/>
      <c r="G69" s="13"/>
      <c r="H69" s="13"/>
      <c r="I69" s="12"/>
      <c r="J69" s="12"/>
      <c r="K69" s="12"/>
      <c r="L69" s="12"/>
      <c r="M69" s="12"/>
      <c r="N69" s="12"/>
      <c r="O69" s="12"/>
      <c r="P69" s="12"/>
      <c r="Q69" s="12"/>
      <c r="R69" s="12"/>
      <c r="S69" s="12"/>
      <c r="T69" s="12"/>
      <c r="U69" s="14"/>
      <c r="V69" s="8"/>
    </row>
    <row r="70" spans="2:22" ht="5.65" customHeight="1" x14ac:dyDescent="0.2">
      <c r="B70" s="11"/>
      <c r="C70" s="12"/>
      <c r="D70" s="12"/>
      <c r="E70" s="12"/>
      <c r="F70" s="12"/>
      <c r="G70" s="13"/>
      <c r="H70" s="13"/>
      <c r="I70" s="12"/>
      <c r="J70" s="12"/>
      <c r="K70" s="12"/>
      <c r="L70" s="12"/>
      <c r="M70" s="12"/>
      <c r="N70" s="12"/>
      <c r="O70" s="12"/>
      <c r="P70" s="12"/>
      <c r="Q70" s="12"/>
      <c r="R70" s="12"/>
      <c r="S70" s="12"/>
      <c r="T70" s="12"/>
      <c r="U70" s="12"/>
      <c r="V70" s="14"/>
    </row>
    <row r="71" spans="2:22" ht="15.75" x14ac:dyDescent="0.2">
      <c r="B71" s="19" t="s">
        <v>53</v>
      </c>
      <c r="C71" s="24"/>
      <c r="D71" s="24"/>
      <c r="E71" s="24"/>
      <c r="F71" s="19"/>
      <c r="G71" s="19"/>
      <c r="H71" s="19"/>
      <c r="I71" s="19"/>
      <c r="J71" s="19"/>
      <c r="K71" s="19"/>
      <c r="L71" s="19"/>
      <c r="M71" s="19"/>
      <c r="N71" s="19"/>
      <c r="O71" s="19"/>
      <c r="P71" s="19"/>
      <c r="Q71" s="19"/>
      <c r="R71" s="19"/>
      <c r="S71" s="19"/>
      <c r="T71" s="19"/>
      <c r="U71" s="19"/>
      <c r="V71" s="19"/>
    </row>
  </sheetData>
  <sheetProtection algorithmName="SHA-512" hashValue="4Ehpp1QaV9fYAWvOY/ADtIKGXC6UbDaTE7VAmDHdmp3/qfxn42mF4+DYWxECnscXkspfIpWgTtqGzQhPbiDVaQ==" saltValue="v/KiNEXvark7ewWMS9mUlg==" spinCount="100000" sheet="1" objects="1" scenarios="1"/>
  <protectedRanges>
    <protectedRange sqref="E5 E11 E13 E15 R5 R9 R11 G20 G22 G24 P20 P22 P24 T26 I38 I40 I42 I44 I46 I48 I50 I52 I54 I56 I58 I60 I62 I64 I66 F68 M68 M66 M64 M62 T68 T66 T64 T62 T58 T56 T54 T52 T50 T48 T46 T44 T42 T40 T38" name="Bereich1"/>
  </protectedRanges>
  <mergeCells count="24">
    <mergeCell ref="D36:T36"/>
    <mergeCell ref="M62:R62"/>
    <mergeCell ref="M64:R64"/>
    <mergeCell ref="M66:R66"/>
    <mergeCell ref="M68:R68"/>
    <mergeCell ref="D9:M9"/>
    <mergeCell ref="R9:T9"/>
    <mergeCell ref="G24:I24"/>
    <mergeCell ref="G28:I28"/>
    <mergeCell ref="G30:I30"/>
    <mergeCell ref="R30:T30"/>
    <mergeCell ref="G32:I32"/>
    <mergeCell ref="R32:T32"/>
    <mergeCell ref="E13:M13"/>
    <mergeCell ref="R13:T13"/>
    <mergeCell ref="E15:M15"/>
    <mergeCell ref="R15:T15"/>
    <mergeCell ref="D18:I18"/>
    <mergeCell ref="M18:T18"/>
    <mergeCell ref="D3:T3"/>
    <mergeCell ref="E5:M5"/>
    <mergeCell ref="R5:T5"/>
    <mergeCell ref="E11:M11"/>
    <mergeCell ref="R11:T11"/>
  </mergeCells>
  <dataValidations count="5">
    <dataValidation type="list" allowBlank="1" showInputMessage="1" showErrorMessage="1" sqref="F68" xr:uid="{0236FC84-B7D0-4798-B5DF-4E5EB298A2AB}">
      <formula1>"0,1,2,3"</formula1>
    </dataValidation>
    <dataValidation type="list" allowBlank="1" showInputMessage="1" showErrorMessage="1" sqref="P22" xr:uid="{86E4F387-9270-4E60-AED5-2B91024C734B}">
      <formula1>"0,1,2,3,4,5,6"</formula1>
    </dataValidation>
    <dataValidation type="list" allowBlank="1" showInputMessage="1" showErrorMessage="1" sqref="P24 P20" xr:uid="{142C3826-E523-4987-B239-56E4E46C7256}">
      <formula1>"0,1,2,3,4"</formula1>
    </dataValidation>
    <dataValidation type="list" allowBlank="1" showInputMessage="1" showErrorMessage="1" sqref="G22" xr:uid="{930E70B7-A173-4E3A-9498-4E5C1A6C1F0A}">
      <formula1>"0,1,2,3,4,5,6,7,8,9"</formula1>
    </dataValidation>
    <dataValidation type="list" operator="equal" allowBlank="1" sqref="E13:M13" xr:uid="{BC3D5355-8751-42CC-9219-FBD26BAC308A}">
      <formula1>"Abenteurer,Universeller Charakter,Spezialisierter Magier,Spezialisierter Kämpfer"</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FE19-0987-4127-A6A5-355BD3FEC006}">
  <dimension ref="A1:E41"/>
  <sheetViews>
    <sheetView workbookViewId="0">
      <selection activeCell="D29" sqref="D29"/>
    </sheetView>
  </sheetViews>
  <sheetFormatPr baseColWidth="10" defaultRowHeight="12.75" x14ac:dyDescent="0.2"/>
  <cols>
    <col min="1" max="1" width="95.7109375" customWidth="1"/>
  </cols>
  <sheetData>
    <row r="1" spans="1:5" ht="15" x14ac:dyDescent="0.2">
      <c r="A1" s="23" t="s">
        <v>54</v>
      </c>
      <c r="C1" s="1"/>
      <c r="D1" s="1"/>
      <c r="E1" s="1"/>
    </row>
    <row r="2" spans="1:5" x14ac:dyDescent="0.2">
      <c r="A2" s="22"/>
    </row>
    <row r="3" spans="1:5" x14ac:dyDescent="0.2">
      <c r="A3" s="20" t="s">
        <v>35</v>
      </c>
    </row>
    <row r="4" spans="1:5" x14ac:dyDescent="0.2">
      <c r="A4" s="21"/>
    </row>
    <row r="5" spans="1:5" x14ac:dyDescent="0.2">
      <c r="A5" s="21"/>
    </row>
    <row r="6" spans="1:5" x14ac:dyDescent="0.2">
      <c r="A6" s="21"/>
    </row>
    <row r="7" spans="1:5" x14ac:dyDescent="0.2">
      <c r="A7" s="21"/>
    </row>
    <row r="8" spans="1:5" x14ac:dyDescent="0.2">
      <c r="A8" s="21"/>
    </row>
    <row r="9" spans="1:5" x14ac:dyDescent="0.2">
      <c r="A9" s="21"/>
    </row>
    <row r="10" spans="1:5" x14ac:dyDescent="0.2">
      <c r="A10" s="21"/>
    </row>
    <row r="11" spans="1:5" x14ac:dyDescent="0.2">
      <c r="A11" s="21"/>
    </row>
    <row r="12" spans="1:5" x14ac:dyDescent="0.2">
      <c r="A12" s="21"/>
    </row>
    <row r="13" spans="1:5" x14ac:dyDescent="0.2">
      <c r="A13" s="21"/>
    </row>
    <row r="14" spans="1:5" x14ac:dyDescent="0.2">
      <c r="A14" s="21"/>
    </row>
    <row r="15" spans="1:5" x14ac:dyDescent="0.2">
      <c r="A15" s="21"/>
    </row>
    <row r="16" spans="1:5" x14ac:dyDescent="0.2">
      <c r="A16" s="21"/>
    </row>
    <row r="17" spans="1:1" x14ac:dyDescent="0.2">
      <c r="A17" s="21"/>
    </row>
    <row r="18" spans="1:1" x14ac:dyDescent="0.2">
      <c r="A18" s="21"/>
    </row>
    <row r="19" spans="1:1" x14ac:dyDescent="0.2">
      <c r="A19" s="21"/>
    </row>
    <row r="20" spans="1:1" x14ac:dyDescent="0.2">
      <c r="A20" s="21"/>
    </row>
    <row r="21" spans="1:1" x14ac:dyDescent="0.2">
      <c r="A21" s="21"/>
    </row>
    <row r="22" spans="1:1" x14ac:dyDescent="0.2">
      <c r="A22" s="21"/>
    </row>
    <row r="23" spans="1:1" x14ac:dyDescent="0.2">
      <c r="A23" s="21"/>
    </row>
    <row r="24" spans="1:1" x14ac:dyDescent="0.2">
      <c r="A24" s="21"/>
    </row>
    <row r="25" spans="1:1" x14ac:dyDescent="0.2">
      <c r="A25" s="21"/>
    </row>
    <row r="26" spans="1:1" x14ac:dyDescent="0.2">
      <c r="A26" s="21"/>
    </row>
    <row r="27" spans="1:1" x14ac:dyDescent="0.2">
      <c r="A27" s="21"/>
    </row>
    <row r="28" spans="1:1" x14ac:dyDescent="0.2">
      <c r="A28" s="21"/>
    </row>
    <row r="29" spans="1:1" x14ac:dyDescent="0.2">
      <c r="A29" s="21"/>
    </row>
    <row r="30" spans="1:1" x14ac:dyDescent="0.2">
      <c r="A30" s="21"/>
    </row>
    <row r="31" spans="1:1" x14ac:dyDescent="0.2">
      <c r="A31" s="21"/>
    </row>
    <row r="32" spans="1:1" x14ac:dyDescent="0.2">
      <c r="A32" s="21"/>
    </row>
    <row r="33" spans="1:1" x14ac:dyDescent="0.2">
      <c r="A33" s="21"/>
    </row>
    <row r="34" spans="1:1" x14ac:dyDescent="0.2">
      <c r="A34" s="21"/>
    </row>
    <row r="35" spans="1:1" x14ac:dyDescent="0.2">
      <c r="A35" s="21"/>
    </row>
    <row r="36" spans="1:1" x14ac:dyDescent="0.2">
      <c r="A36" s="21"/>
    </row>
    <row r="37" spans="1:1" x14ac:dyDescent="0.2">
      <c r="A37" s="21"/>
    </row>
    <row r="38" spans="1:1" x14ac:dyDescent="0.2">
      <c r="A38" s="21"/>
    </row>
    <row r="39" spans="1:1" x14ac:dyDescent="0.2">
      <c r="A39" s="21"/>
    </row>
    <row r="40" spans="1:1" x14ac:dyDescent="0.2">
      <c r="A40" s="21"/>
    </row>
    <row r="41" spans="1:1" x14ac:dyDescent="0.2">
      <c r="A41" s="2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Charakterbogen</vt:lpstr>
      <vt:lpstr>Charaktergeschichte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Casi</dc:creator>
  <cp:keywords/>
  <dc:description/>
  <cp:lastModifiedBy>Casi Casi</cp:lastModifiedBy>
  <cp:revision/>
  <dcterms:created xsi:type="dcterms:W3CDTF">2017-09-16T20:34:18Z</dcterms:created>
  <dcterms:modified xsi:type="dcterms:W3CDTF">2024-03-10T10:46:20Z</dcterms:modified>
  <cp:category/>
  <cp:contentStatus/>
</cp:coreProperties>
</file>